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CE Website\01_Land Development Permit\"/>
    </mc:Choice>
  </mc:AlternateContent>
  <bookViews>
    <workbookView xWindow="0" yWindow="0" windowWidth="18900" windowHeight="8295"/>
  </bookViews>
  <sheets>
    <sheet name="Bond Estimate" sheetId="1" r:id="rId1"/>
    <sheet name="Sheet2" sheetId="2" r:id="rId2"/>
  </sheets>
  <definedNames>
    <definedName name="_xlnm.Print_Area" localSheetId="0">'Bond Estimate'!$A$1:$F$97</definedName>
    <definedName name="_xlnm.Print_Titles" localSheetId="0">'Bond Estimate'!$1:$9</definedName>
    <definedName name="Z_8D9E09F3_7591_4F02_BBE1_D93BF711A7CD_.wvu.PrintArea" localSheetId="0" hidden="1">'Bond Estimate'!$A$1:$F$97</definedName>
    <definedName name="Z_8D9E09F3_7591_4F02_BBE1_D93BF711A7CD_.wvu.PrintTitles" localSheetId="0" hidden="1">'Bond Estimate'!$1:$9</definedName>
  </definedNames>
  <calcPr calcId="162913"/>
  <customWorkbookViews>
    <customWorkbookView name="Christopher Casey - Personal View" guid="{8D9E09F3-7591-4F02-BBE1-D93BF711A7CD}" mergeInterval="0" personalView="1" maximized="1" windowWidth="1044" windowHeight="511" activeSheetId="1"/>
  </customWorkbookViews>
</workbook>
</file>

<file path=xl/calcChain.xml><?xml version="1.0" encoding="utf-8"?>
<calcChain xmlns="http://schemas.openxmlformats.org/spreadsheetml/2006/main">
  <c r="A24" i="1" l="1"/>
  <c r="F53" i="1" l="1"/>
  <c r="F23" i="1" l="1"/>
  <c r="D6" i="1" l="1"/>
  <c r="F24" i="1"/>
  <c r="F21" i="1"/>
  <c r="F22" i="1"/>
  <c r="F20" i="1"/>
  <c r="F19" i="1"/>
  <c r="F41" i="1"/>
  <c r="F69" i="1" l="1"/>
  <c r="A32" i="1"/>
  <c r="F31" i="1"/>
  <c r="F15" i="1" l="1"/>
  <c r="F16" i="1"/>
  <c r="F17" i="1"/>
  <c r="F18" i="1"/>
  <c r="F42" i="1"/>
  <c r="F43" i="1"/>
  <c r="F44" i="1"/>
  <c r="F34" i="1"/>
  <c r="F35" i="1"/>
  <c r="F36" i="1"/>
  <c r="F54" i="1"/>
  <c r="F79" i="1" l="1"/>
  <c r="F68" i="1"/>
  <c r="F70" i="1"/>
  <c r="F71" i="1"/>
  <c r="F72" i="1"/>
  <c r="F73" i="1"/>
  <c r="F74" i="1"/>
  <c r="F75" i="1"/>
  <c r="F76" i="1"/>
  <c r="F77" i="1"/>
  <c r="F78" i="1"/>
  <c r="F63" i="1"/>
  <c r="F64" i="1"/>
  <c r="F65" i="1"/>
  <c r="A64" i="1"/>
  <c r="A65" i="1" s="1"/>
  <c r="A66" i="1" s="1"/>
  <c r="A67" i="1" s="1"/>
  <c r="A68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F66" i="1" l="1"/>
  <c r="F37" i="1" l="1"/>
  <c r="F38" i="1"/>
  <c r="F39" i="1"/>
  <c r="F33" i="1" l="1"/>
  <c r="F40" i="1"/>
  <c r="F32" i="1"/>
  <c r="E47" i="1" s="1"/>
  <c r="A33" i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67" i="1"/>
  <c r="E81" i="1" s="1"/>
  <c r="F57" i="1"/>
  <c r="F56" i="1"/>
  <c r="F55" i="1"/>
  <c r="F52" i="1"/>
  <c r="F51" i="1"/>
  <c r="E60" i="1" s="1"/>
  <c r="F14" i="1"/>
  <c r="F13" i="1"/>
  <c r="F12" i="1"/>
  <c r="A13" i="1"/>
  <c r="A14" i="1" s="1"/>
  <c r="E27" i="1" l="1"/>
  <c r="A15" i="1"/>
  <c r="A16" i="1" s="1"/>
  <c r="A17" i="1" s="1"/>
  <c r="A18" i="1" s="1"/>
  <c r="A19" i="1" s="1"/>
  <c r="A20" i="1" s="1"/>
  <c r="A21" i="1" s="1"/>
  <c r="A22" i="1" s="1"/>
  <c r="A23" i="1" l="1"/>
  <c r="E83" i="1"/>
  <c r="E85" i="1" s="1"/>
  <c r="A52" i="1"/>
  <c r="A53" i="1" s="1"/>
  <c r="A54" i="1" s="1"/>
  <c r="E84" i="1" l="1"/>
  <c r="A55" i="1"/>
  <c r="A56" i="1" s="1"/>
  <c r="A57" i="1" s="1"/>
</calcChain>
</file>

<file path=xl/sharedStrings.xml><?xml version="1.0" encoding="utf-8"?>
<sst xmlns="http://schemas.openxmlformats.org/spreadsheetml/2006/main" count="126" uniqueCount="80">
  <si>
    <t>ITEM NO.</t>
  </si>
  <si>
    <t>QUANTITY</t>
  </si>
  <si>
    <t>DESCRIPTION</t>
  </si>
  <si>
    <t>UNIT OF MEASURE</t>
  </si>
  <si>
    <t>UNIT COST</t>
  </si>
  <si>
    <t>TOTAL</t>
  </si>
  <si>
    <t>Storm Drainage Improvements</t>
  </si>
  <si>
    <t>LF</t>
  </si>
  <si>
    <t>Sanitary Sewer Improvements</t>
  </si>
  <si>
    <t>6" PVC pipe, SDR 26, Sanitary Sewer</t>
  </si>
  <si>
    <t>8" PVC pipe, SDR 26, Sanitary Sewer</t>
  </si>
  <si>
    <t>10" PVC pipe, SDR 26, Sanitary Sewer</t>
  </si>
  <si>
    <t>EA</t>
  </si>
  <si>
    <t>Sanitary Sewer Improvements Total</t>
  </si>
  <si>
    <t>Junction Box</t>
  </si>
  <si>
    <t>Yard Inlet</t>
  </si>
  <si>
    <t>Grate Inlet</t>
  </si>
  <si>
    <t>Storm Drainage Improvements Total</t>
  </si>
  <si>
    <t>Type "C" Combination Curb and Gutter 24"</t>
  </si>
  <si>
    <t>24" Valley Gutter</t>
  </si>
  <si>
    <t>Concrete Sidewalk</t>
  </si>
  <si>
    <t>SY</t>
  </si>
  <si>
    <t>Total Estimated Public Improvements Cost</t>
  </si>
  <si>
    <t>PUBLIC IMPROVEMENT BOND CALCULATION FORM</t>
  </si>
  <si>
    <t>Total Public Improvements Bond Amount (Performance 110%)</t>
  </si>
  <si>
    <t>Total Public Improvements Bond Amount (Maintenance 10%)</t>
  </si>
  <si>
    <t>Solid, White, Class 2, Type "A", Traffic Stripe (5" Wide)</t>
  </si>
  <si>
    <t>Broken, Yellow, Class 2, Type "A", Traffic Stripe (5" Wide)</t>
  </si>
  <si>
    <t>Dotted, Class 2, Type "A", Traffic Stripe (5" Wide)</t>
  </si>
  <si>
    <t>Traffic Control Markings, Class 2, Type "A"</t>
  </si>
  <si>
    <t>Traffic Control Legends, Class 2, Type "A"</t>
  </si>
  <si>
    <t>SF</t>
  </si>
  <si>
    <t>Hardscape Improvements</t>
  </si>
  <si>
    <t>Roadway Improvements</t>
  </si>
  <si>
    <t>1" Final Wearing Surface</t>
  </si>
  <si>
    <t>1.5" Final Wearing Surface</t>
  </si>
  <si>
    <t>2" Final Wearing Surface</t>
  </si>
  <si>
    <t>1.5" Binder Layer</t>
  </si>
  <si>
    <t>2" Binder Layer</t>
  </si>
  <si>
    <t>3" Binder Layer</t>
  </si>
  <si>
    <t>Asphalt Milling (0 - 2" depth)</t>
  </si>
  <si>
    <t>Roadway Improvements Total</t>
  </si>
  <si>
    <t>Type "N" (Stand-up) Curb</t>
  </si>
  <si>
    <t>Handicap Ramp</t>
  </si>
  <si>
    <t>36" RCP, Class 3</t>
  </si>
  <si>
    <t>30" RCP, Class 3</t>
  </si>
  <si>
    <t>24" RCP, Class 3</t>
  </si>
  <si>
    <t>18" RCP, Class 3</t>
  </si>
  <si>
    <t>18" Headwall</t>
  </si>
  <si>
    <t>24" Headwall</t>
  </si>
  <si>
    <t>36" Headwall</t>
  </si>
  <si>
    <t>S-Inlet, Single Wing</t>
  </si>
  <si>
    <t>S-Inlet, Double Wing</t>
  </si>
  <si>
    <t>Hardscape Improvements Total</t>
  </si>
  <si>
    <t>Solid, Yellow, Class 2, Type "A" Traffic Stripe (5" Wide)</t>
  </si>
  <si>
    <t>VF</t>
  </si>
  <si>
    <t>48" Standard Precast Manhole (Watertight) - Includes City of Tuscaloosa standard ring and cover</t>
  </si>
  <si>
    <t>6" Ductile CL 350 Epoxy Lined, Sanitary Sewer</t>
  </si>
  <si>
    <t>8" Ductile CL 350 Epoxy Lined, Sanitary Sewer</t>
  </si>
  <si>
    <t>10" Ductile CL 350 Epoxy Lined, Sanitary Sewer</t>
  </si>
  <si>
    <t>15" RCP, Class 3</t>
  </si>
  <si>
    <t>Driveway Apron and/or Miscellaneous Concrete Flatwork</t>
  </si>
  <si>
    <t>6" Crushed Aggregate Base Course</t>
  </si>
  <si>
    <t>8" Crushed Aggregate Base Course</t>
  </si>
  <si>
    <t>10" Crushed Aggregate Base Course</t>
  </si>
  <si>
    <t>Roadway Patch</t>
  </si>
  <si>
    <t>Project Name</t>
  </si>
  <si>
    <t>Company</t>
  </si>
  <si>
    <t>Agent</t>
  </si>
  <si>
    <t>Phone</t>
  </si>
  <si>
    <t>Email</t>
  </si>
  <si>
    <t>Date</t>
  </si>
  <si>
    <t>15" Headwall</t>
  </si>
  <si>
    <t>Flushing Connection Assembly</t>
  </si>
  <si>
    <t>Air/Vacuum Release Valve Assembly</t>
  </si>
  <si>
    <t>C.I. Sewer Valve Box</t>
  </si>
  <si>
    <t>2" SDR 21, PVC Sanitary Sewer Force Main</t>
  </si>
  <si>
    <t>4" SDR 21, PVC Sanitary Sewer Force Main</t>
  </si>
  <si>
    <t>Roadway Bore (Includes steel pipe casing)</t>
  </si>
  <si>
    <t>24" Ribbon Curb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</si>
</sst>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Arial"/>
      <family val="2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4A70B"/>
        <bgColor indexed="64"/>
      </patternFill>
    </fill>
    <fill>
      <patternFill patternType="solid">
        <fgColor rgb="FF72737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4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4" fontId="0" fillId="0" borderId="1" xfId="0" applyNumberFormat="1" applyFont="1" applyBorder="1" applyAlignment="1" applyProtection="1">
      <alignment horizontal="center" vertical="center"/>
      <protection locked="0"/>
    </xf>
    <xf numFmtId="44" fontId="0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0" fillId="2" borderId="13" xfId="1" applyFont="1" applyFill="1" applyBorder="1" applyAlignment="1" applyProtection="1">
      <alignment horizontal="center"/>
      <protection locked="0"/>
    </xf>
    <xf numFmtId="0" fontId="10" fillId="2" borderId="12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27" xfId="0" applyFont="1" applyBorder="1" applyProtection="1">
      <protection locked="0"/>
    </xf>
    <xf numFmtId="2" fontId="0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44" fontId="0" fillId="0" borderId="27" xfId="0" applyNumberFormat="1" applyFont="1" applyBorder="1" applyAlignment="1" applyProtection="1">
      <alignment horizontal="center" vertical="center"/>
      <protection locked="0"/>
    </xf>
    <xf numFmtId="44" fontId="0" fillId="0" borderId="2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4" fontId="0" fillId="0" borderId="1" xfId="0" applyNumberFormat="1" applyFont="1" applyBorder="1" applyAlignment="1" applyProtection="1">
      <alignment horizontal="center" vertical="center"/>
    </xf>
    <xf numFmtId="44" fontId="10" fillId="0" borderId="1" xfId="0" applyNumberFormat="1" applyFont="1" applyBorder="1" applyAlignment="1" applyProtection="1">
      <alignment horizontal="center" vertical="center"/>
    </xf>
    <xf numFmtId="44" fontId="0" fillId="0" borderId="13" xfId="0" applyNumberFormat="1" applyFont="1" applyBorder="1" applyAlignment="1" applyProtection="1">
      <alignment horizontal="center" vertical="center"/>
    </xf>
    <xf numFmtId="44" fontId="10" fillId="2" borderId="13" xfId="1" applyFont="1" applyFill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right"/>
      <protection locked="0"/>
    </xf>
    <xf numFmtId="0" fontId="11" fillId="3" borderId="27" xfId="0" applyFont="1" applyFill="1" applyBorder="1" applyAlignment="1" applyProtection="1">
      <alignment horizontal="right"/>
      <protection locked="0"/>
    </xf>
    <xf numFmtId="44" fontId="11" fillId="3" borderId="27" xfId="0" applyNumberFormat="1" applyFont="1" applyFill="1" applyBorder="1" applyAlignment="1" applyProtection="1">
      <alignment horizontal="center"/>
    </xf>
    <xf numFmtId="44" fontId="11" fillId="3" borderId="28" xfId="0" applyNumberFormat="1" applyFont="1" applyFill="1" applyBorder="1" applyAlignment="1" applyProtection="1">
      <alignment horizontal="center"/>
    </xf>
    <xf numFmtId="164" fontId="6" fillId="4" borderId="4" xfId="0" applyNumberFormat="1" applyFont="1" applyFill="1" applyBorder="1" applyAlignment="1" applyProtection="1">
      <alignment horizontal="right"/>
      <protection locked="0"/>
    </xf>
    <xf numFmtId="164" fontId="6" fillId="4" borderId="5" xfId="0" applyNumberFormat="1" applyFont="1" applyFill="1" applyBorder="1" applyAlignment="1" applyProtection="1">
      <alignment horizontal="right"/>
      <protection locked="0"/>
    </xf>
    <xf numFmtId="44" fontId="6" fillId="4" borderId="5" xfId="0" applyNumberFormat="1" applyFont="1" applyFill="1" applyBorder="1" applyAlignment="1" applyProtection="1">
      <alignment horizontal="right"/>
    </xf>
    <xf numFmtId="44" fontId="6" fillId="4" borderId="6" xfId="0" applyNumberFormat="1" applyFont="1" applyFill="1" applyBorder="1" applyAlignment="1" applyProtection="1">
      <alignment horizontal="right"/>
    </xf>
    <xf numFmtId="164" fontId="9" fillId="2" borderId="20" xfId="0" applyNumberFormat="1" applyFont="1" applyFill="1" applyBorder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164" fontId="9" fillId="2" borderId="21" xfId="0" applyNumberFormat="1" applyFont="1" applyFill="1" applyBorder="1" applyAlignment="1" applyProtection="1">
      <alignment horizontal="center"/>
      <protection locked="0"/>
    </xf>
    <xf numFmtId="164" fontId="11" fillId="4" borderId="4" xfId="0" applyNumberFormat="1" applyFont="1" applyFill="1" applyBorder="1" applyAlignment="1" applyProtection="1">
      <alignment horizontal="center"/>
      <protection locked="0"/>
    </xf>
    <xf numFmtId="164" fontId="11" fillId="4" borderId="5" xfId="0" applyNumberFormat="1" applyFont="1" applyFill="1" applyBorder="1" applyAlignment="1" applyProtection="1">
      <alignment horizontal="center"/>
      <protection locked="0"/>
    </xf>
    <xf numFmtId="164" fontId="11" fillId="4" borderId="6" xfId="0" applyNumberFormat="1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right"/>
      <protection locked="0"/>
    </xf>
    <xf numFmtId="44" fontId="11" fillId="3" borderId="1" xfId="0" applyNumberFormat="1" applyFont="1" applyFill="1" applyBorder="1" applyAlignment="1" applyProtection="1">
      <alignment horizontal="center"/>
    </xf>
    <xf numFmtId="44" fontId="11" fillId="3" borderId="13" xfId="0" applyNumberFormat="1" applyFont="1" applyFill="1" applyBorder="1" applyAlignment="1" applyProtection="1">
      <alignment horizontal="center"/>
    </xf>
    <xf numFmtId="0" fontId="3" fillId="3" borderId="2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11" fillId="4" borderId="7" xfId="0" applyFont="1" applyFill="1" applyBorder="1" applyAlignment="1" applyProtection="1">
      <alignment horizontal="right"/>
      <protection locked="0"/>
    </xf>
    <xf numFmtId="0" fontId="11" fillId="4" borderId="8" xfId="0" applyFont="1" applyFill="1" applyBorder="1" applyAlignment="1" applyProtection="1">
      <alignment horizontal="right"/>
      <protection locked="0"/>
    </xf>
    <xf numFmtId="44" fontId="11" fillId="4" borderId="8" xfId="0" applyNumberFormat="1" applyFont="1" applyFill="1" applyBorder="1" applyAlignment="1" applyProtection="1">
      <alignment horizontal="center"/>
    </xf>
    <xf numFmtId="44" fontId="11" fillId="4" borderId="9" xfId="0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 applyProtection="1">
      <alignment horizontal="right"/>
      <protection locked="0"/>
    </xf>
    <xf numFmtId="0" fontId="6" fillId="4" borderId="24" xfId="0" applyFont="1" applyFill="1" applyBorder="1" applyAlignment="1" applyProtection="1">
      <alignment horizontal="right"/>
      <protection locked="0"/>
    </xf>
    <xf numFmtId="44" fontId="6" fillId="4" borderId="25" xfId="0" applyNumberFormat="1" applyFont="1" applyFill="1" applyBorder="1" applyAlignment="1" applyProtection="1">
      <alignment horizontal="center" vertical="center"/>
    </xf>
    <xf numFmtId="44" fontId="6" fillId="4" borderId="6" xfId="0" applyNumberFormat="1" applyFont="1" applyFill="1" applyBorder="1" applyAlignment="1" applyProtection="1">
      <alignment horizontal="center" vertical="center"/>
    </xf>
    <xf numFmtId="164" fontId="6" fillId="2" borderId="2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21" xfId="0" applyNumberFormat="1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11" xfId="0" applyFont="1" applyFill="1" applyBorder="1" applyAlignment="1" applyProtection="1">
      <alignment horizontal="left"/>
      <protection locked="0"/>
    </xf>
    <xf numFmtId="44" fontId="6" fillId="4" borderId="5" xfId="0" applyNumberFormat="1" applyFont="1" applyFill="1" applyBorder="1" applyAlignment="1" applyProtection="1">
      <alignment horizontal="center"/>
    </xf>
    <xf numFmtId="44" fontId="6" fillId="4" borderId="6" xfId="0" applyNumberFormat="1" applyFont="1" applyFill="1" applyBorder="1" applyAlignment="1" applyProtection="1">
      <alignment horizontal="center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164" fontId="6" fillId="3" borderId="17" xfId="0" applyNumberFormat="1" applyFont="1" applyFill="1" applyBorder="1" applyAlignment="1" applyProtection="1">
      <alignment horizontal="center"/>
      <protection locked="0"/>
    </xf>
    <xf numFmtId="164" fontId="6" fillId="3" borderId="18" xfId="0" applyNumberFormat="1" applyFont="1" applyFill="1" applyBorder="1" applyAlignment="1" applyProtection="1">
      <alignment horizontal="center"/>
      <protection locked="0"/>
    </xf>
    <xf numFmtId="164" fontId="6" fillId="3" borderId="19" xfId="0" applyNumberFormat="1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 applyProtection="1">
      <alignment horizontal="left"/>
      <protection locked="0"/>
    </xf>
    <xf numFmtId="0" fontId="7" fillId="3" borderId="19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27372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2929104</xdr:colOff>
      <xdr:row>6</xdr:row>
      <xdr:rowOff>0</xdr:rowOff>
    </xdr:to>
    <xdr:pic>
      <xdr:nvPicPr>
        <xdr:cNvPr id="2" name="imageZoomCompdataItem-iv2jttnd1imageimage" descr="https://static.wixstatic.com/media/f1a8ce_bdb35bcc214a4cfa9b8536d2d12326cb~mv2.png/v1/fill/w_1421,h_485,al_c/f1a8ce_bdb35bcc214a4cfa9b8536d2d12326cb~mv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6779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85</xdr:row>
      <xdr:rowOff>9525</xdr:rowOff>
    </xdr:from>
    <xdr:to>
      <xdr:col>1</xdr:col>
      <xdr:colOff>2076450</xdr:colOff>
      <xdr:row>97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8268950"/>
          <a:ext cx="25241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Engineer's</a:t>
          </a:r>
          <a:r>
            <a:rPr lang="en-US" sz="1100" b="1" baseline="0"/>
            <a:t> Seal here:</a:t>
          </a:r>
          <a:endParaRPr lang="en-US" sz="1100" b="1"/>
        </a:p>
      </xdr:txBody>
    </xdr:sp>
    <xdr:clientData/>
  </xdr:twoCellAnchor>
  <xdr:twoCellAnchor>
    <xdr:from>
      <xdr:col>1</xdr:col>
      <xdr:colOff>2076449</xdr:colOff>
      <xdr:row>85</xdr:row>
      <xdr:rowOff>9524</xdr:rowOff>
    </xdr:from>
    <xdr:to>
      <xdr:col>6</xdr:col>
      <xdr:colOff>0</xdr:colOff>
      <xdr:row>97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24124" y="18268949"/>
          <a:ext cx="5162551" cy="2276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200"/>
            <a:t>I, ____________________________________, a</a:t>
          </a:r>
          <a:r>
            <a:rPr lang="en-US" sz="1200" baseline="0"/>
            <a:t> </a:t>
          </a:r>
          <a:r>
            <a:rPr lang="en-US" sz="1200">
              <a:solidFill>
                <a:sysClr val="windowText" lastClr="000000"/>
              </a:solidFill>
            </a:rPr>
            <a:t>Licensed Professional Engineer</a:t>
          </a:r>
          <a:r>
            <a:rPr lang="en-US" sz="1200"/>
            <a:t>, do hereby certify that I have personally supervised the measurement thereof and that the quantities</a:t>
          </a:r>
          <a:r>
            <a:rPr lang="en-US" sz="1200" baseline="0"/>
            <a:t> expressed herein represent an accurate </a:t>
          </a:r>
          <a:r>
            <a:rPr lang="en-US" sz="1200" baseline="0">
              <a:solidFill>
                <a:sysClr val="windowText" lastClr="000000"/>
              </a:solidFill>
            </a:rPr>
            <a:t>measurement of the work </a:t>
          </a:r>
          <a:r>
            <a:rPr lang="en-US" sz="1200" baseline="0"/>
            <a:t>to be completed on this project.  This bond estimate covers all the </a:t>
          </a:r>
          <a:r>
            <a:rPr lang="en-US" sz="1200" baseline="0">
              <a:solidFill>
                <a:sysClr val="windowText" lastClr="000000"/>
              </a:solidFill>
            </a:rPr>
            <a:t>public</a:t>
          </a:r>
          <a:r>
            <a:rPr lang="en-US" sz="1200" baseline="0"/>
            <a:t> infrastructure improvements on the project referenced above.</a:t>
          </a:r>
        </a:p>
        <a:p>
          <a:r>
            <a:rPr lang="en-US" sz="1200" b="1" baseline="0">
              <a:solidFill>
                <a:srgbClr val="FF0000"/>
              </a:solidFill>
            </a:rPr>
            <a:t>Please sign below.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ysClr val="windowText" lastClr="000000"/>
              </a:solidFill>
            </a:rPr>
            <a:t>____________________________________________                   _________________</a:t>
          </a:r>
        </a:p>
        <a:p>
          <a:r>
            <a:rPr lang="en-US" sz="1100" b="1" baseline="0">
              <a:solidFill>
                <a:sysClr val="windowText" lastClr="000000"/>
              </a:solidFill>
            </a:rPr>
            <a:t>Signature				Date</a:t>
          </a:r>
          <a:endParaRPr lang="en-US" sz="11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Normal="100" workbookViewId="0">
      <selection activeCell="C16" sqref="C16"/>
    </sheetView>
  </sheetViews>
  <sheetFormatPr defaultRowHeight="15" x14ac:dyDescent="0.25"/>
  <cols>
    <col min="1" max="1" width="6.7109375" style="2" customWidth="1"/>
    <col min="2" max="2" width="45.7109375" style="2" customWidth="1"/>
    <col min="3" max="6" width="15.7109375" style="2" customWidth="1"/>
    <col min="7" max="8" width="9.140625" style="2"/>
    <col min="9" max="9" width="12.5703125" style="2" bestFit="1" customWidth="1"/>
    <col min="10" max="16384" width="9.140625" style="2"/>
  </cols>
  <sheetData>
    <row r="1" spans="1:8" x14ac:dyDescent="0.25">
      <c r="A1" s="1"/>
      <c r="C1" s="3" t="s">
        <v>66</v>
      </c>
      <c r="D1" s="38"/>
      <c r="E1" s="38"/>
      <c r="F1" s="38"/>
    </row>
    <row r="2" spans="1:8" x14ac:dyDescent="0.25">
      <c r="C2" s="3" t="s">
        <v>67</v>
      </c>
      <c r="D2" s="39"/>
      <c r="E2" s="39"/>
      <c r="F2" s="39"/>
    </row>
    <row r="3" spans="1:8" x14ac:dyDescent="0.25">
      <c r="C3" s="3" t="s">
        <v>68</v>
      </c>
      <c r="D3" s="39"/>
      <c r="E3" s="39"/>
      <c r="F3" s="39"/>
    </row>
    <row r="4" spans="1:8" x14ac:dyDescent="0.25">
      <c r="C4" s="3" t="s">
        <v>69</v>
      </c>
      <c r="D4" s="39"/>
      <c r="E4" s="39"/>
      <c r="F4" s="39"/>
    </row>
    <row r="5" spans="1:8" x14ac:dyDescent="0.25">
      <c r="C5" s="3" t="s">
        <v>70</v>
      </c>
      <c r="D5" s="39"/>
      <c r="E5" s="39"/>
      <c r="F5" s="39"/>
    </row>
    <row r="6" spans="1:8" x14ac:dyDescent="0.25">
      <c r="C6" s="3" t="s">
        <v>71</v>
      </c>
      <c r="D6" s="37">
        <f ca="1">TODAY()</f>
        <v>43784</v>
      </c>
      <c r="E6" s="37"/>
      <c r="F6" s="37"/>
    </row>
    <row r="7" spans="1:8" ht="15.75" thickBot="1" x14ac:dyDescent="0.3"/>
    <row r="8" spans="1:8" ht="26.45" thickBot="1" x14ac:dyDescent="0.55000000000000004">
      <c r="A8" s="73" t="s">
        <v>23</v>
      </c>
      <c r="B8" s="74"/>
      <c r="C8" s="74"/>
      <c r="D8" s="74"/>
      <c r="E8" s="74"/>
      <c r="F8" s="75"/>
    </row>
    <row r="9" spans="1:8" ht="31.15" x14ac:dyDescent="0.3">
      <c r="A9" s="4" t="s">
        <v>0</v>
      </c>
      <c r="B9" s="5" t="s">
        <v>2</v>
      </c>
      <c r="C9" s="5" t="s">
        <v>1</v>
      </c>
      <c r="D9" s="5" t="s">
        <v>3</v>
      </c>
      <c r="E9" s="6" t="s">
        <v>4</v>
      </c>
      <c r="F9" s="7" t="s">
        <v>5</v>
      </c>
    </row>
    <row r="10" spans="1:8" ht="21" x14ac:dyDescent="0.4">
      <c r="A10" s="76" t="s">
        <v>8</v>
      </c>
      <c r="B10" s="77"/>
      <c r="C10" s="77"/>
      <c r="D10" s="77"/>
      <c r="E10" s="77"/>
      <c r="F10" s="78"/>
    </row>
    <row r="11" spans="1:8" x14ac:dyDescent="0.25">
      <c r="A11" s="79"/>
      <c r="B11" s="80"/>
      <c r="C11" s="80"/>
      <c r="D11" s="80"/>
      <c r="E11" s="80"/>
      <c r="F11" s="81"/>
    </row>
    <row r="12" spans="1:8" x14ac:dyDescent="0.25">
      <c r="A12" s="8">
        <v>1</v>
      </c>
      <c r="B12" s="9" t="s">
        <v>9</v>
      </c>
      <c r="C12" s="10"/>
      <c r="D12" s="11" t="s">
        <v>7</v>
      </c>
      <c r="E12" s="27">
        <v>55</v>
      </c>
      <c r="F12" s="29">
        <f t="shared" ref="F12:F24" si="0">C12*E12</f>
        <v>0</v>
      </c>
      <c r="H12" s="14"/>
    </row>
    <row r="13" spans="1:8" x14ac:dyDescent="0.25">
      <c r="A13" s="8">
        <f t="shared" ref="A13:A57" si="1">A12+1</f>
        <v>2</v>
      </c>
      <c r="B13" s="9" t="s">
        <v>10</v>
      </c>
      <c r="C13" s="10"/>
      <c r="D13" s="11" t="s">
        <v>7</v>
      </c>
      <c r="E13" s="27">
        <v>75</v>
      </c>
      <c r="F13" s="29">
        <f t="shared" si="0"/>
        <v>0</v>
      </c>
    </row>
    <row r="14" spans="1:8" x14ac:dyDescent="0.25">
      <c r="A14" s="8">
        <f t="shared" si="1"/>
        <v>3</v>
      </c>
      <c r="B14" s="9" t="s">
        <v>11</v>
      </c>
      <c r="C14" s="10"/>
      <c r="D14" s="11" t="s">
        <v>7</v>
      </c>
      <c r="E14" s="27">
        <v>95</v>
      </c>
      <c r="F14" s="29">
        <f t="shared" si="0"/>
        <v>0</v>
      </c>
    </row>
    <row r="15" spans="1:8" x14ac:dyDescent="0.25">
      <c r="A15" s="8">
        <f t="shared" si="1"/>
        <v>4</v>
      </c>
      <c r="B15" s="9" t="s">
        <v>57</v>
      </c>
      <c r="C15" s="10"/>
      <c r="D15" s="11" t="s">
        <v>7</v>
      </c>
      <c r="E15" s="27">
        <v>90</v>
      </c>
      <c r="F15" s="29">
        <f t="shared" si="0"/>
        <v>0</v>
      </c>
      <c r="H15" s="14"/>
    </row>
    <row r="16" spans="1:8" x14ac:dyDescent="0.25">
      <c r="A16" s="8">
        <f t="shared" si="1"/>
        <v>5</v>
      </c>
      <c r="B16" s="9" t="s">
        <v>58</v>
      </c>
      <c r="C16" s="10"/>
      <c r="D16" s="11" t="s">
        <v>7</v>
      </c>
      <c r="E16" s="27">
        <v>120</v>
      </c>
      <c r="F16" s="29">
        <f t="shared" si="0"/>
        <v>0</v>
      </c>
      <c r="H16" s="14"/>
    </row>
    <row r="17" spans="1:8" x14ac:dyDescent="0.25">
      <c r="A17" s="8">
        <f t="shared" si="1"/>
        <v>6</v>
      </c>
      <c r="B17" s="9" t="s">
        <v>59</v>
      </c>
      <c r="C17" s="10"/>
      <c r="D17" s="11" t="s">
        <v>7</v>
      </c>
      <c r="E17" s="27">
        <v>145</v>
      </c>
      <c r="F17" s="29">
        <f t="shared" si="0"/>
        <v>0</v>
      </c>
    </row>
    <row r="18" spans="1:8" s="33" customFormat="1" ht="30" customHeight="1" x14ac:dyDescent="0.25">
      <c r="A18" s="31">
        <f t="shared" si="1"/>
        <v>7</v>
      </c>
      <c r="B18" s="32" t="s">
        <v>56</v>
      </c>
      <c r="C18" s="10"/>
      <c r="D18" s="11" t="s">
        <v>55</v>
      </c>
      <c r="E18" s="27">
        <v>400</v>
      </c>
      <c r="F18" s="29">
        <f t="shared" si="0"/>
        <v>0</v>
      </c>
      <c r="H18" s="34"/>
    </row>
    <row r="19" spans="1:8" x14ac:dyDescent="0.25">
      <c r="A19" s="8">
        <f t="shared" si="1"/>
        <v>8</v>
      </c>
      <c r="B19" s="15" t="s">
        <v>76</v>
      </c>
      <c r="C19" s="10"/>
      <c r="D19" s="11" t="s">
        <v>7</v>
      </c>
      <c r="E19" s="27">
        <v>5</v>
      </c>
      <c r="F19" s="29">
        <f t="shared" si="0"/>
        <v>0</v>
      </c>
      <c r="H19" s="14"/>
    </row>
    <row r="20" spans="1:8" x14ac:dyDescent="0.25">
      <c r="A20" s="8">
        <f t="shared" si="1"/>
        <v>9</v>
      </c>
      <c r="B20" s="15" t="s">
        <v>77</v>
      </c>
      <c r="C20" s="10"/>
      <c r="D20" s="11" t="s">
        <v>7</v>
      </c>
      <c r="E20" s="27">
        <v>7</v>
      </c>
      <c r="F20" s="29">
        <f t="shared" si="0"/>
        <v>0</v>
      </c>
      <c r="H20" s="14"/>
    </row>
    <row r="21" spans="1:8" x14ac:dyDescent="0.25">
      <c r="A21" s="8">
        <f t="shared" si="1"/>
        <v>10</v>
      </c>
      <c r="B21" s="15" t="s">
        <v>73</v>
      </c>
      <c r="C21" s="10"/>
      <c r="D21" s="11" t="s">
        <v>12</v>
      </c>
      <c r="E21" s="27">
        <v>2700</v>
      </c>
      <c r="F21" s="29">
        <f t="shared" si="0"/>
        <v>0</v>
      </c>
      <c r="H21" s="14"/>
    </row>
    <row r="22" spans="1:8" x14ac:dyDescent="0.25">
      <c r="A22" s="8">
        <f t="shared" si="1"/>
        <v>11</v>
      </c>
      <c r="B22" s="15" t="s">
        <v>74</v>
      </c>
      <c r="C22" s="10"/>
      <c r="D22" s="11" t="s">
        <v>12</v>
      </c>
      <c r="E22" s="27">
        <v>3500</v>
      </c>
      <c r="F22" s="29">
        <f t="shared" si="0"/>
        <v>0</v>
      </c>
      <c r="H22" s="14"/>
    </row>
    <row r="23" spans="1:8" x14ac:dyDescent="0.25">
      <c r="A23" s="8">
        <f t="shared" si="1"/>
        <v>12</v>
      </c>
      <c r="B23" s="15" t="s">
        <v>78</v>
      </c>
      <c r="C23" s="10"/>
      <c r="D23" s="11" t="s">
        <v>12</v>
      </c>
      <c r="E23" s="27">
        <v>2800</v>
      </c>
      <c r="F23" s="29">
        <f t="shared" si="0"/>
        <v>0</v>
      </c>
      <c r="H23" s="14"/>
    </row>
    <row r="24" spans="1:8" x14ac:dyDescent="0.25">
      <c r="A24" s="8">
        <f>A23+1</f>
        <v>13</v>
      </c>
      <c r="B24" s="15" t="s">
        <v>75</v>
      </c>
      <c r="C24" s="10"/>
      <c r="D24" s="11" t="s">
        <v>12</v>
      </c>
      <c r="E24" s="27">
        <v>150</v>
      </c>
      <c r="F24" s="29">
        <f t="shared" si="0"/>
        <v>0</v>
      </c>
      <c r="H24" s="14"/>
    </row>
    <row r="25" spans="1:8" x14ac:dyDescent="0.25">
      <c r="A25" s="8"/>
      <c r="B25" s="9"/>
      <c r="C25" s="10"/>
      <c r="D25" s="11"/>
      <c r="E25" s="12"/>
      <c r="F25" s="13"/>
      <c r="H25" s="14"/>
    </row>
    <row r="26" spans="1:8" ht="15.75" thickBot="1" x14ac:dyDescent="0.3">
      <c r="A26" s="96"/>
      <c r="B26" s="97"/>
      <c r="C26" s="97"/>
      <c r="D26" s="97"/>
      <c r="E26" s="97"/>
      <c r="F26" s="98"/>
    </row>
    <row r="27" spans="1:8" ht="20.100000000000001" customHeight="1" thickBot="1" x14ac:dyDescent="0.4">
      <c r="A27" s="44" t="s">
        <v>13</v>
      </c>
      <c r="B27" s="45"/>
      <c r="C27" s="45"/>
      <c r="D27" s="45"/>
      <c r="E27" s="82">
        <f>SUM(F12:F24)</f>
        <v>0</v>
      </c>
      <c r="F27" s="83"/>
    </row>
    <row r="28" spans="1:8" ht="15" customHeight="1" thickBot="1" x14ac:dyDescent="0.3">
      <c r="A28" s="84"/>
      <c r="B28" s="85"/>
      <c r="C28" s="85"/>
      <c r="D28" s="85"/>
      <c r="E28" s="85"/>
      <c r="F28" s="86"/>
    </row>
    <row r="29" spans="1:8" ht="21.75" thickBot="1" x14ac:dyDescent="0.4">
      <c r="A29" s="51" t="s">
        <v>6</v>
      </c>
      <c r="B29" s="52"/>
      <c r="C29" s="52"/>
      <c r="D29" s="52"/>
      <c r="E29" s="52"/>
      <c r="F29" s="53"/>
    </row>
    <row r="30" spans="1:8" x14ac:dyDescent="0.25">
      <c r="A30" s="99"/>
      <c r="B30" s="100"/>
      <c r="C30" s="100"/>
      <c r="D30" s="100"/>
      <c r="E30" s="100"/>
      <c r="F30" s="101"/>
    </row>
    <row r="31" spans="1:8" x14ac:dyDescent="0.25">
      <c r="A31" s="16">
        <v>1</v>
      </c>
      <c r="B31" s="9" t="s">
        <v>60</v>
      </c>
      <c r="C31" s="36"/>
      <c r="D31" s="11" t="s">
        <v>7</v>
      </c>
      <c r="E31" s="28">
        <v>45</v>
      </c>
      <c r="F31" s="30">
        <f>C31*E31</f>
        <v>0</v>
      </c>
    </row>
    <row r="32" spans="1:8" ht="15" customHeight="1" x14ac:dyDescent="0.25">
      <c r="A32" s="18">
        <f>A31+1</f>
        <v>2</v>
      </c>
      <c r="B32" s="9" t="s">
        <v>47</v>
      </c>
      <c r="C32" s="10"/>
      <c r="D32" s="11" t="s">
        <v>7</v>
      </c>
      <c r="E32" s="28">
        <v>50</v>
      </c>
      <c r="F32" s="30">
        <f>C32*E32</f>
        <v>0</v>
      </c>
    </row>
    <row r="33" spans="1:6" ht="15" customHeight="1" x14ac:dyDescent="0.25">
      <c r="A33" s="18">
        <f>A32+1</f>
        <v>3</v>
      </c>
      <c r="B33" s="9" t="s">
        <v>46</v>
      </c>
      <c r="C33" s="10"/>
      <c r="D33" s="11" t="s">
        <v>7</v>
      </c>
      <c r="E33" s="28">
        <v>65</v>
      </c>
      <c r="F33" s="30">
        <f t="shared" ref="F33:F44" si="2">C33*E33</f>
        <v>0</v>
      </c>
    </row>
    <row r="34" spans="1:6" ht="15" customHeight="1" x14ac:dyDescent="0.25">
      <c r="A34" s="18">
        <f t="shared" ref="A34:A36" si="3">A33+1</f>
        <v>4</v>
      </c>
      <c r="B34" s="9" t="s">
        <v>45</v>
      </c>
      <c r="C34" s="10"/>
      <c r="D34" s="11" t="s">
        <v>7</v>
      </c>
      <c r="E34" s="28">
        <v>85</v>
      </c>
      <c r="F34" s="30">
        <f t="shared" si="2"/>
        <v>0</v>
      </c>
    </row>
    <row r="35" spans="1:6" ht="15" customHeight="1" x14ac:dyDescent="0.25">
      <c r="A35" s="18">
        <f t="shared" si="3"/>
        <v>5</v>
      </c>
      <c r="B35" s="9" t="s">
        <v>44</v>
      </c>
      <c r="C35" s="10"/>
      <c r="D35" s="11" t="s">
        <v>7</v>
      </c>
      <c r="E35" s="28">
        <v>100</v>
      </c>
      <c r="F35" s="30">
        <f t="shared" si="2"/>
        <v>0</v>
      </c>
    </row>
    <row r="36" spans="1:6" ht="15" customHeight="1" x14ac:dyDescent="0.25">
      <c r="A36" s="18">
        <f t="shared" si="3"/>
        <v>6</v>
      </c>
      <c r="B36" s="9" t="s">
        <v>14</v>
      </c>
      <c r="C36" s="10"/>
      <c r="D36" s="11" t="s">
        <v>12</v>
      </c>
      <c r="E36" s="27">
        <v>3500</v>
      </c>
      <c r="F36" s="30">
        <f t="shared" si="2"/>
        <v>0</v>
      </c>
    </row>
    <row r="37" spans="1:6" ht="15" customHeight="1" x14ac:dyDescent="0.25">
      <c r="A37" s="18">
        <f t="shared" ref="A37:A44" si="4">A36+1</f>
        <v>7</v>
      </c>
      <c r="B37" s="19" t="s">
        <v>51</v>
      </c>
      <c r="C37" s="10"/>
      <c r="D37" s="11" t="s">
        <v>12</v>
      </c>
      <c r="E37" s="27">
        <v>4500</v>
      </c>
      <c r="F37" s="30">
        <f t="shared" si="2"/>
        <v>0</v>
      </c>
    </row>
    <row r="38" spans="1:6" ht="15" customHeight="1" x14ac:dyDescent="0.25">
      <c r="A38" s="18">
        <f t="shared" si="4"/>
        <v>8</v>
      </c>
      <c r="B38" s="19" t="s">
        <v>52</v>
      </c>
      <c r="C38" s="10"/>
      <c r="D38" s="11" t="s">
        <v>12</v>
      </c>
      <c r="E38" s="27">
        <v>5750</v>
      </c>
      <c r="F38" s="30">
        <f t="shared" si="2"/>
        <v>0</v>
      </c>
    </row>
    <row r="39" spans="1:6" ht="15" customHeight="1" x14ac:dyDescent="0.25">
      <c r="A39" s="18">
        <f t="shared" si="4"/>
        <v>9</v>
      </c>
      <c r="B39" s="9" t="s">
        <v>15</v>
      </c>
      <c r="C39" s="10"/>
      <c r="D39" s="11" t="s">
        <v>12</v>
      </c>
      <c r="E39" s="27">
        <v>4800</v>
      </c>
      <c r="F39" s="30">
        <f t="shared" si="2"/>
        <v>0</v>
      </c>
    </row>
    <row r="40" spans="1:6" ht="15" customHeight="1" x14ac:dyDescent="0.25">
      <c r="A40" s="18">
        <f t="shared" si="4"/>
        <v>10</v>
      </c>
      <c r="B40" s="9" t="s">
        <v>16</v>
      </c>
      <c r="C40" s="10"/>
      <c r="D40" s="11" t="s">
        <v>12</v>
      </c>
      <c r="E40" s="27">
        <v>4500</v>
      </c>
      <c r="F40" s="30">
        <f t="shared" si="2"/>
        <v>0</v>
      </c>
    </row>
    <row r="41" spans="1:6" ht="15" customHeight="1" x14ac:dyDescent="0.25">
      <c r="A41" s="18">
        <f t="shared" si="4"/>
        <v>11</v>
      </c>
      <c r="B41" s="9" t="s">
        <v>72</v>
      </c>
      <c r="C41" s="10"/>
      <c r="D41" s="11" t="s">
        <v>12</v>
      </c>
      <c r="E41" s="27">
        <v>750</v>
      </c>
      <c r="F41" s="30">
        <f t="shared" si="2"/>
        <v>0</v>
      </c>
    </row>
    <row r="42" spans="1:6" ht="15" customHeight="1" x14ac:dyDescent="0.25">
      <c r="A42" s="18">
        <f t="shared" si="4"/>
        <v>12</v>
      </c>
      <c r="B42" s="9" t="s">
        <v>48</v>
      </c>
      <c r="C42" s="10"/>
      <c r="D42" s="11" t="s">
        <v>12</v>
      </c>
      <c r="E42" s="27">
        <v>850</v>
      </c>
      <c r="F42" s="30">
        <f t="shared" si="2"/>
        <v>0</v>
      </c>
    </row>
    <row r="43" spans="1:6" ht="15" customHeight="1" x14ac:dyDescent="0.25">
      <c r="A43" s="18">
        <f t="shared" si="4"/>
        <v>13</v>
      </c>
      <c r="B43" s="9" t="s">
        <v>49</v>
      </c>
      <c r="C43" s="10"/>
      <c r="D43" s="11" t="s">
        <v>12</v>
      </c>
      <c r="E43" s="27">
        <v>1200</v>
      </c>
      <c r="F43" s="30">
        <f t="shared" si="2"/>
        <v>0</v>
      </c>
    </row>
    <row r="44" spans="1:6" ht="15" customHeight="1" x14ac:dyDescent="0.25">
      <c r="A44" s="18">
        <f t="shared" si="4"/>
        <v>14</v>
      </c>
      <c r="B44" s="9" t="s">
        <v>50</v>
      </c>
      <c r="C44" s="10"/>
      <c r="D44" s="11" t="s">
        <v>12</v>
      </c>
      <c r="E44" s="27">
        <v>1800</v>
      </c>
      <c r="F44" s="30">
        <f t="shared" si="2"/>
        <v>0</v>
      </c>
    </row>
    <row r="45" spans="1:6" ht="15" customHeight="1" x14ac:dyDescent="0.25">
      <c r="A45" s="18"/>
      <c r="B45" s="9"/>
      <c r="C45" s="10"/>
      <c r="D45" s="11"/>
      <c r="E45" s="12"/>
      <c r="F45" s="17"/>
    </row>
    <row r="46" spans="1:6" ht="15.75" thickBot="1" x14ac:dyDescent="0.3">
      <c r="A46" s="87"/>
      <c r="B46" s="88"/>
      <c r="C46" s="88"/>
      <c r="D46" s="88"/>
      <c r="E46" s="88"/>
      <c r="F46" s="89"/>
    </row>
    <row r="47" spans="1:6" ht="20.100000000000001" customHeight="1" thickBot="1" x14ac:dyDescent="0.35">
      <c r="A47" s="44" t="s">
        <v>17</v>
      </c>
      <c r="B47" s="45"/>
      <c r="C47" s="45"/>
      <c r="D47" s="45"/>
      <c r="E47" s="46">
        <f>SUM(F31:F44)</f>
        <v>0</v>
      </c>
      <c r="F47" s="47"/>
    </row>
    <row r="48" spans="1:6" ht="15" customHeight="1" thickBot="1" x14ac:dyDescent="0.3">
      <c r="A48" s="48"/>
      <c r="B48" s="49"/>
      <c r="C48" s="49"/>
      <c r="D48" s="49"/>
      <c r="E48" s="49"/>
      <c r="F48" s="50"/>
    </row>
    <row r="49" spans="1:6" ht="21.75" thickBot="1" x14ac:dyDescent="0.4">
      <c r="A49" s="51" t="s">
        <v>32</v>
      </c>
      <c r="B49" s="52"/>
      <c r="C49" s="52"/>
      <c r="D49" s="52"/>
      <c r="E49" s="52"/>
      <c r="F49" s="53"/>
    </row>
    <row r="50" spans="1:6" x14ac:dyDescent="0.25">
      <c r="A50" s="58"/>
      <c r="B50" s="59"/>
      <c r="C50" s="59"/>
      <c r="D50" s="59"/>
      <c r="E50" s="59"/>
      <c r="F50" s="60"/>
    </row>
    <row r="51" spans="1:6" x14ac:dyDescent="0.25">
      <c r="A51" s="8">
        <v>1</v>
      </c>
      <c r="B51" s="9" t="s">
        <v>18</v>
      </c>
      <c r="C51" s="10"/>
      <c r="D51" s="11" t="s">
        <v>7</v>
      </c>
      <c r="E51" s="27">
        <v>25</v>
      </c>
      <c r="F51" s="29">
        <f>C51*E51</f>
        <v>0</v>
      </c>
    </row>
    <row r="52" spans="1:6" x14ac:dyDescent="0.25">
      <c r="A52" s="8">
        <f t="shared" si="1"/>
        <v>2</v>
      </c>
      <c r="B52" s="9" t="s">
        <v>19</v>
      </c>
      <c r="C52" s="10"/>
      <c r="D52" s="11" t="s">
        <v>7</v>
      </c>
      <c r="E52" s="27">
        <v>35</v>
      </c>
      <c r="F52" s="29">
        <f t="shared" ref="F52:F57" si="5">C52*E52</f>
        <v>0</v>
      </c>
    </row>
    <row r="53" spans="1:6" x14ac:dyDescent="0.25">
      <c r="A53" s="8">
        <f t="shared" si="1"/>
        <v>3</v>
      </c>
      <c r="B53" s="9" t="s">
        <v>79</v>
      </c>
      <c r="C53" s="10"/>
      <c r="D53" s="11" t="s">
        <v>7</v>
      </c>
      <c r="E53" s="27">
        <v>25</v>
      </c>
      <c r="F53" s="29">
        <f t="shared" si="5"/>
        <v>0</v>
      </c>
    </row>
    <row r="54" spans="1:6" x14ac:dyDescent="0.25">
      <c r="A54" s="8">
        <f t="shared" si="1"/>
        <v>4</v>
      </c>
      <c r="B54" s="9" t="s">
        <v>42</v>
      </c>
      <c r="C54" s="10"/>
      <c r="D54" s="11" t="s">
        <v>7</v>
      </c>
      <c r="E54" s="27">
        <v>40</v>
      </c>
      <c r="F54" s="29">
        <f t="shared" si="5"/>
        <v>0</v>
      </c>
    </row>
    <row r="55" spans="1:6" s="33" customFormat="1" ht="30" x14ac:dyDescent="0.25">
      <c r="A55" s="31">
        <f t="shared" si="1"/>
        <v>5</v>
      </c>
      <c r="B55" s="35" t="s">
        <v>61</v>
      </c>
      <c r="C55" s="10"/>
      <c r="D55" s="11" t="s">
        <v>21</v>
      </c>
      <c r="E55" s="27">
        <v>65</v>
      </c>
      <c r="F55" s="29">
        <f t="shared" si="5"/>
        <v>0</v>
      </c>
    </row>
    <row r="56" spans="1:6" x14ac:dyDescent="0.25">
      <c r="A56" s="8">
        <f t="shared" si="1"/>
        <v>6</v>
      </c>
      <c r="B56" s="9" t="s">
        <v>20</v>
      </c>
      <c r="C56" s="10"/>
      <c r="D56" s="11" t="s">
        <v>21</v>
      </c>
      <c r="E56" s="27">
        <v>55</v>
      </c>
      <c r="F56" s="29">
        <f t="shared" si="5"/>
        <v>0</v>
      </c>
    </row>
    <row r="57" spans="1:6" x14ac:dyDescent="0.25">
      <c r="A57" s="8">
        <f t="shared" si="1"/>
        <v>7</v>
      </c>
      <c r="B57" s="15" t="s">
        <v>43</v>
      </c>
      <c r="C57" s="10"/>
      <c r="D57" s="11" t="s">
        <v>12</v>
      </c>
      <c r="E57" s="27">
        <v>2500</v>
      </c>
      <c r="F57" s="29">
        <f t="shared" si="5"/>
        <v>0</v>
      </c>
    </row>
    <row r="58" spans="1:6" x14ac:dyDescent="0.25">
      <c r="A58" s="8"/>
      <c r="B58" s="15"/>
      <c r="C58" s="10"/>
      <c r="D58" s="11"/>
      <c r="E58" s="12"/>
      <c r="F58" s="13"/>
    </row>
    <row r="59" spans="1:6" ht="15.75" thickBot="1" x14ac:dyDescent="0.3">
      <c r="A59" s="90"/>
      <c r="B59" s="91"/>
      <c r="C59" s="91"/>
      <c r="D59" s="91"/>
      <c r="E59" s="91"/>
      <c r="F59" s="92"/>
    </row>
    <row r="60" spans="1:6" ht="20.100000000000001" customHeight="1" thickBot="1" x14ac:dyDescent="0.35">
      <c r="A60" s="65" t="s">
        <v>53</v>
      </c>
      <c r="B60" s="66"/>
      <c r="C60" s="66"/>
      <c r="D60" s="67"/>
      <c r="E60" s="68">
        <f>SUM(F51:F57)</f>
        <v>0</v>
      </c>
      <c r="F60" s="69"/>
    </row>
    <row r="61" spans="1:6" ht="21.75" thickBot="1" x14ac:dyDescent="0.4">
      <c r="A61" s="51" t="s">
        <v>33</v>
      </c>
      <c r="B61" s="52"/>
      <c r="C61" s="52"/>
      <c r="D61" s="52"/>
      <c r="E61" s="52"/>
      <c r="F61" s="53"/>
    </row>
    <row r="62" spans="1:6" ht="18.75" x14ac:dyDescent="0.3">
      <c r="A62" s="93"/>
      <c r="B62" s="94"/>
      <c r="C62" s="94"/>
      <c r="D62" s="94"/>
      <c r="E62" s="94"/>
      <c r="F62" s="95"/>
    </row>
    <row r="63" spans="1:6" x14ac:dyDescent="0.25">
      <c r="A63" s="8">
        <v>1</v>
      </c>
      <c r="B63" s="9" t="s">
        <v>34</v>
      </c>
      <c r="C63" s="10"/>
      <c r="D63" s="11" t="s">
        <v>21</v>
      </c>
      <c r="E63" s="28">
        <v>6</v>
      </c>
      <c r="F63" s="29">
        <f t="shared" ref="F63:F64" si="6">C63*E63</f>
        <v>0</v>
      </c>
    </row>
    <row r="64" spans="1:6" x14ac:dyDescent="0.25">
      <c r="A64" s="8">
        <f>A63+1</f>
        <v>2</v>
      </c>
      <c r="B64" s="9" t="s">
        <v>35</v>
      </c>
      <c r="C64" s="10"/>
      <c r="D64" s="11" t="s">
        <v>21</v>
      </c>
      <c r="E64" s="28">
        <v>9</v>
      </c>
      <c r="F64" s="29">
        <f t="shared" si="6"/>
        <v>0</v>
      </c>
    </row>
    <row r="65" spans="1:9" x14ac:dyDescent="0.25">
      <c r="A65" s="8">
        <f t="shared" ref="A65:A79" si="7">A64+1</f>
        <v>3</v>
      </c>
      <c r="B65" s="9" t="s">
        <v>36</v>
      </c>
      <c r="C65" s="10"/>
      <c r="D65" s="11" t="s">
        <v>21</v>
      </c>
      <c r="E65" s="28">
        <v>12</v>
      </c>
      <c r="F65" s="29">
        <f>C65*E65</f>
        <v>0</v>
      </c>
    </row>
    <row r="66" spans="1:9" x14ac:dyDescent="0.25">
      <c r="A66" s="8">
        <f t="shared" si="7"/>
        <v>4</v>
      </c>
      <c r="B66" s="9" t="s">
        <v>37</v>
      </c>
      <c r="C66" s="10"/>
      <c r="D66" s="11" t="s">
        <v>21</v>
      </c>
      <c r="E66" s="28">
        <v>9</v>
      </c>
      <c r="F66" s="29">
        <f t="shared" ref="F66:F79" si="8">C66*E66</f>
        <v>0</v>
      </c>
    </row>
    <row r="67" spans="1:9" x14ac:dyDescent="0.25">
      <c r="A67" s="8">
        <f t="shared" si="7"/>
        <v>5</v>
      </c>
      <c r="B67" s="9" t="s">
        <v>38</v>
      </c>
      <c r="C67" s="10"/>
      <c r="D67" s="11" t="s">
        <v>21</v>
      </c>
      <c r="E67" s="28">
        <v>11</v>
      </c>
      <c r="F67" s="29">
        <f t="shared" si="8"/>
        <v>0</v>
      </c>
    </row>
    <row r="68" spans="1:9" x14ac:dyDescent="0.25">
      <c r="A68" s="8">
        <f t="shared" si="7"/>
        <v>6</v>
      </c>
      <c r="B68" s="9" t="s">
        <v>39</v>
      </c>
      <c r="C68" s="10"/>
      <c r="D68" s="11" t="s">
        <v>21</v>
      </c>
      <c r="E68" s="27">
        <v>16</v>
      </c>
      <c r="F68" s="29">
        <f t="shared" si="8"/>
        <v>0</v>
      </c>
      <c r="H68" s="14"/>
      <c r="I68" s="14"/>
    </row>
    <row r="69" spans="1:9" x14ac:dyDescent="0.25">
      <c r="A69" s="8">
        <f t="shared" si="7"/>
        <v>7</v>
      </c>
      <c r="B69" s="9" t="s">
        <v>65</v>
      </c>
      <c r="C69" s="10"/>
      <c r="D69" s="11" t="s">
        <v>21</v>
      </c>
      <c r="E69" s="27">
        <v>45</v>
      </c>
      <c r="F69" s="29">
        <f t="shared" si="8"/>
        <v>0</v>
      </c>
      <c r="H69" s="14"/>
      <c r="I69" s="14"/>
    </row>
    <row r="70" spans="1:9" x14ac:dyDescent="0.25">
      <c r="A70" s="8">
        <f t="shared" si="7"/>
        <v>8</v>
      </c>
      <c r="B70" s="19" t="s">
        <v>62</v>
      </c>
      <c r="C70" s="10"/>
      <c r="D70" s="11" t="s">
        <v>21</v>
      </c>
      <c r="E70" s="27">
        <v>12</v>
      </c>
      <c r="F70" s="29">
        <f t="shared" si="8"/>
        <v>0</v>
      </c>
    </row>
    <row r="71" spans="1:9" x14ac:dyDescent="0.25">
      <c r="A71" s="8">
        <f t="shared" si="7"/>
        <v>9</v>
      </c>
      <c r="B71" s="19" t="s">
        <v>63</v>
      </c>
      <c r="C71" s="10"/>
      <c r="D71" s="11" t="s">
        <v>21</v>
      </c>
      <c r="E71" s="27">
        <v>14</v>
      </c>
      <c r="F71" s="29">
        <f t="shared" si="8"/>
        <v>0</v>
      </c>
    </row>
    <row r="72" spans="1:9" x14ac:dyDescent="0.25">
      <c r="A72" s="8">
        <f t="shared" si="7"/>
        <v>10</v>
      </c>
      <c r="B72" s="19" t="s">
        <v>64</v>
      </c>
      <c r="C72" s="10"/>
      <c r="D72" s="11" t="s">
        <v>21</v>
      </c>
      <c r="E72" s="27">
        <v>18</v>
      </c>
      <c r="F72" s="29">
        <f t="shared" si="8"/>
        <v>0</v>
      </c>
    </row>
    <row r="73" spans="1:9" s="33" customFormat="1" ht="30" x14ac:dyDescent="0.25">
      <c r="A73" s="31">
        <f t="shared" si="7"/>
        <v>11</v>
      </c>
      <c r="B73" s="35" t="s">
        <v>54</v>
      </c>
      <c r="C73" s="10"/>
      <c r="D73" s="11" t="s">
        <v>7</v>
      </c>
      <c r="E73" s="27">
        <v>2</v>
      </c>
      <c r="F73" s="29">
        <f t="shared" si="8"/>
        <v>0</v>
      </c>
    </row>
    <row r="74" spans="1:9" s="33" customFormat="1" ht="30" x14ac:dyDescent="0.25">
      <c r="A74" s="31">
        <f t="shared" si="7"/>
        <v>12</v>
      </c>
      <c r="B74" s="32" t="s">
        <v>26</v>
      </c>
      <c r="C74" s="10"/>
      <c r="D74" s="11" t="s">
        <v>7</v>
      </c>
      <c r="E74" s="27">
        <v>2</v>
      </c>
      <c r="F74" s="29">
        <f t="shared" si="8"/>
        <v>0</v>
      </c>
    </row>
    <row r="75" spans="1:9" s="33" customFormat="1" ht="30" x14ac:dyDescent="0.25">
      <c r="A75" s="31">
        <f t="shared" si="7"/>
        <v>13</v>
      </c>
      <c r="B75" s="32" t="s">
        <v>27</v>
      </c>
      <c r="C75" s="10"/>
      <c r="D75" s="11" t="s">
        <v>7</v>
      </c>
      <c r="E75" s="27">
        <v>2</v>
      </c>
      <c r="F75" s="29">
        <f t="shared" si="8"/>
        <v>0</v>
      </c>
    </row>
    <row r="76" spans="1:9" x14ac:dyDescent="0.25">
      <c r="A76" s="8">
        <f t="shared" si="7"/>
        <v>14</v>
      </c>
      <c r="B76" s="9" t="s">
        <v>28</v>
      </c>
      <c r="C76" s="10"/>
      <c r="D76" s="11" t="s">
        <v>7</v>
      </c>
      <c r="E76" s="27">
        <v>2</v>
      </c>
      <c r="F76" s="29">
        <f t="shared" si="8"/>
        <v>0</v>
      </c>
      <c r="H76" s="14"/>
    </row>
    <row r="77" spans="1:9" x14ac:dyDescent="0.25">
      <c r="A77" s="8">
        <f t="shared" si="7"/>
        <v>15</v>
      </c>
      <c r="B77" s="9" t="s">
        <v>29</v>
      </c>
      <c r="C77" s="10"/>
      <c r="D77" s="11" t="s">
        <v>31</v>
      </c>
      <c r="E77" s="27">
        <v>6</v>
      </c>
      <c r="F77" s="29">
        <f t="shared" si="8"/>
        <v>0</v>
      </c>
    </row>
    <row r="78" spans="1:9" x14ac:dyDescent="0.25">
      <c r="A78" s="8">
        <f t="shared" si="7"/>
        <v>16</v>
      </c>
      <c r="B78" s="9" t="s">
        <v>30</v>
      </c>
      <c r="C78" s="10"/>
      <c r="D78" s="11" t="s">
        <v>31</v>
      </c>
      <c r="E78" s="27">
        <v>6</v>
      </c>
      <c r="F78" s="29">
        <f t="shared" si="8"/>
        <v>0</v>
      </c>
    </row>
    <row r="79" spans="1:9" x14ac:dyDescent="0.25">
      <c r="A79" s="8">
        <f t="shared" si="7"/>
        <v>17</v>
      </c>
      <c r="B79" s="9" t="s">
        <v>40</v>
      </c>
      <c r="C79" s="10"/>
      <c r="D79" s="11" t="s">
        <v>21</v>
      </c>
      <c r="E79" s="27">
        <v>3.5</v>
      </c>
      <c r="F79" s="29">
        <f t="shared" si="8"/>
        <v>0</v>
      </c>
    </row>
    <row r="80" spans="1:9" ht="15.75" thickBot="1" x14ac:dyDescent="0.3">
      <c r="A80" s="20"/>
      <c r="B80" s="21"/>
      <c r="C80" s="22"/>
      <c r="D80" s="23"/>
      <c r="E80" s="24"/>
      <c r="F80" s="25"/>
    </row>
    <row r="81" spans="1:6" ht="20.100000000000001" customHeight="1" thickBot="1" x14ac:dyDescent="0.35">
      <c r="A81" s="44" t="s">
        <v>41</v>
      </c>
      <c r="B81" s="45"/>
      <c r="C81" s="45"/>
      <c r="D81" s="45"/>
      <c r="E81" s="46">
        <f>SUM(F63:F79)</f>
        <v>0</v>
      </c>
      <c r="F81" s="47"/>
    </row>
    <row r="82" spans="1:6" ht="15" customHeight="1" thickBot="1" x14ac:dyDescent="0.35">
      <c r="A82" s="70"/>
      <c r="B82" s="71"/>
      <c r="C82" s="71"/>
      <c r="D82" s="71"/>
      <c r="E82" s="71"/>
      <c r="F82" s="72"/>
    </row>
    <row r="83" spans="1:6" s="26" customFormat="1" ht="24.95" customHeight="1" x14ac:dyDescent="0.35">
      <c r="A83" s="61" t="s">
        <v>22</v>
      </c>
      <c r="B83" s="62"/>
      <c r="C83" s="62"/>
      <c r="D83" s="62"/>
      <c r="E83" s="63">
        <f>SUM(E27,E47,E60,E81)</f>
        <v>0</v>
      </c>
      <c r="F83" s="64"/>
    </row>
    <row r="84" spans="1:6" s="26" customFormat="1" ht="24.95" customHeight="1" x14ac:dyDescent="0.35">
      <c r="A84" s="54" t="s">
        <v>24</v>
      </c>
      <c r="B84" s="55"/>
      <c r="C84" s="55"/>
      <c r="D84" s="55"/>
      <c r="E84" s="56">
        <f>1.1*E83</f>
        <v>0</v>
      </c>
      <c r="F84" s="57"/>
    </row>
    <row r="85" spans="1:6" s="26" customFormat="1" ht="24.95" customHeight="1" x14ac:dyDescent="0.35">
      <c r="A85" s="40" t="s">
        <v>25</v>
      </c>
      <c r="B85" s="41"/>
      <c r="C85" s="41"/>
      <c r="D85" s="41"/>
      <c r="E85" s="42">
        <f>0.1*E83</f>
        <v>0</v>
      </c>
      <c r="F85" s="43"/>
    </row>
  </sheetData>
  <sheetProtection sheet="1" objects="1" scenarios="1" selectLockedCells="1"/>
  <customSheetViews>
    <customSheetView guid="{8D9E09F3-7591-4F02-BBE1-D93BF711A7CD}">
      <selection activeCell="E78" activeCellId="14" sqref="E12:E18 E25:E38 E45:E50 E56:E72 F12:F18 E21:F21 F25:F38 E41:F41 F45:F50 E53:F53 F56:F72 E74:F74 E76:F76 E77:F77 E78:F78"/>
      <rowBreaks count="1" manualBreakCount="1">
        <brk id="53" max="5" man="1"/>
      </rowBreaks>
      <pageMargins left="0.25" right="0.25" top="0.25" bottom="0.25" header="0.3" footer="0.3"/>
      <printOptions horizontalCentered="1"/>
      <pageSetup scale="86" fitToHeight="2" orientation="portrait" r:id="rId1"/>
    </customSheetView>
  </customSheetViews>
  <mergeCells count="35">
    <mergeCell ref="E81:F81"/>
    <mergeCell ref="A46:F46"/>
    <mergeCell ref="A59:F59"/>
    <mergeCell ref="A62:F62"/>
    <mergeCell ref="A26:F26"/>
    <mergeCell ref="A30:F30"/>
    <mergeCell ref="A8:F8"/>
    <mergeCell ref="A10:F10"/>
    <mergeCell ref="A11:F11"/>
    <mergeCell ref="A29:F29"/>
    <mergeCell ref="A27:D27"/>
    <mergeCell ref="E27:F27"/>
    <mergeCell ref="A28:F28"/>
    <mergeCell ref="A85:D85"/>
    <mergeCell ref="E85:F85"/>
    <mergeCell ref="A47:D47"/>
    <mergeCell ref="E47:F47"/>
    <mergeCell ref="A48:F48"/>
    <mergeCell ref="A49:F49"/>
    <mergeCell ref="A84:D84"/>
    <mergeCell ref="E84:F84"/>
    <mergeCell ref="A50:F50"/>
    <mergeCell ref="A83:D83"/>
    <mergeCell ref="E83:F83"/>
    <mergeCell ref="A60:D60"/>
    <mergeCell ref="E60:F60"/>
    <mergeCell ref="A61:F61"/>
    <mergeCell ref="A81:D81"/>
    <mergeCell ref="A82:F82"/>
    <mergeCell ref="D6:F6"/>
    <mergeCell ref="D1:F1"/>
    <mergeCell ref="D2:F2"/>
    <mergeCell ref="D3:F3"/>
    <mergeCell ref="D4:F4"/>
    <mergeCell ref="D5:F5"/>
  </mergeCells>
  <printOptions horizontalCentered="1"/>
  <pageMargins left="0.25" right="0.25" top="0.25" bottom="0.25" header="0.3" footer="0.3"/>
  <pageSetup scale="86" fitToHeight="2" orientation="portrait" r:id="rId2"/>
  <rowBreaks count="1" manualBreakCount="1">
    <brk id="55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8" sqref="D38"/>
    </sheetView>
  </sheetViews>
  <sheetFormatPr defaultRowHeight="15" x14ac:dyDescent="0.25"/>
  <sheetData/>
  <customSheetViews>
    <customSheetView guid="{8D9E09F3-7591-4F02-BBE1-D93BF711A7CD}">
      <selection activeCell="D38" sqref="D3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Bond Estimate</vt:lpstr>
      <vt:lpstr>Sheet2</vt:lpstr>
      <vt:lpstr>'Bond Estimate'!Print_Area</vt:lpstr>
      <vt:lpstr>'Bond Estimate'!Print_Titles</vt:lpstr>
    </vt:vector>
  </TitlesOfParts>
  <Company>City of Tuscaloosa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Casey</dc:creator>
  <cp:lastModifiedBy>Kevin Turner</cp:lastModifiedBy>
  <cp:lastPrinted>2017-11-06T21:22:40Z</cp:lastPrinted>
  <dcterms:created xsi:type="dcterms:W3CDTF">2016-12-06T15:38:01Z</dcterms:created>
  <dcterms:modified xsi:type="dcterms:W3CDTF">2019-11-15T21:41:30Z</dcterms:modified>
</cp:coreProperties>
</file>